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40" windowHeight="10008"/>
  </bookViews>
  <sheets>
    <sheet name="таблица (12 мес )23" sheetId="3" r:id="rId1"/>
  </sheets>
  <externalReferences>
    <externalReference r:id="rId2"/>
    <externalReference r:id="rId3"/>
  </externalReferences>
  <definedNames>
    <definedName name="_xlnm._FilterDatabase" localSheetId="0" hidden="1">'таблица (12 мес )23'!$A$9:$E$54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'таблица (12 мес )23'!$A:$D,'таблица (12 мес )23'!$5:$9</definedName>
    <definedName name="новый" localSheetId="0">'[2]1D_Gorin'!#REF!</definedName>
    <definedName name="новый">'[2]1D_Gorin'!#REF!</definedName>
    <definedName name="_xlnm.Print_Area" localSheetId="0">'таблица (12 мес )23'!$A$1:$H$52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52" i="3" l="1"/>
  <c r="H45" i="3"/>
  <c r="H52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6" i="3"/>
  <c r="H47" i="3"/>
  <c r="H48" i="3"/>
  <c r="H49" i="3"/>
  <c r="H50" i="3"/>
  <c r="H51" i="3"/>
  <c r="H10" i="3"/>
  <c r="E52" i="3" l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F52" i="3" l="1"/>
</calcChain>
</file>

<file path=xl/sharedStrings.xml><?xml version="1.0" encoding="utf-8"?>
<sst xmlns="http://schemas.openxmlformats.org/spreadsheetml/2006/main" count="54" uniqueCount="54">
  <si>
    <t>№ п.п.</t>
  </si>
  <si>
    <t xml:space="preserve">№ в едином реестре МО </t>
  </si>
  <si>
    <t>Наименование МО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</si>
  <si>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</si>
  <si>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</si>
  <si>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</si>
  <si>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</si>
  <si>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</si>
  <si>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</si>
  <si>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</si>
  <si>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</si>
  <si>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</si>
  <si>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</si>
  <si>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больница" им.профессора А.M. Войно-Ясенецкого</t>
  </si>
  <si>
    <t>КГБУЗ "Детская городская клиническая больница им. В.М. Истомина"</t>
  </si>
  <si>
    <t>КГБУЗ "Детская городская клиническая больница №9"</t>
  </si>
  <si>
    <t>ФКУЗ "МСЧ МВД РФ по Хабаровскому краю"</t>
  </si>
  <si>
    <t>Хабаровская поликлиника ФГБУЗ "ДВОМЦ ФМБА России"</t>
  </si>
  <si>
    <t>ФГБОУ ВО "ДВГМУ" МЗ РФ</t>
  </si>
  <si>
    <t>ЧУЗ "Клиническая больница "РЖД-Медицина" города Хабаровск"</t>
  </si>
  <si>
    <t>КГБУЗ "Князе-Волконская РБ"</t>
  </si>
  <si>
    <t>КГБУЗ "Хабаровская районная больница"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</si>
  <si>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</si>
  <si>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</si>
  <si>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</si>
  <si>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</si>
  <si>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 xml:space="preserve"> КГБУЗ "Городская больница" имени М.И. Шевчук </t>
  </si>
  <si>
    <t>КГБУЗ "Городская больница" имени А.В Шульмана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</si>
  <si>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</si>
  <si>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</si>
  <si>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</si>
  <si>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ЧУЗ "Клиническая больница "РЖД-Медицина" города Комсомольск-на -Амуре</t>
  </si>
  <si>
    <t>ФГБУЗ "МСЧ №99 ФМБА России"</t>
  </si>
  <si>
    <t>КГБУЗ "Комсомольская межрайонная больница"</t>
  </si>
  <si>
    <t>КГБУЗ "Ванинская ЦРБ"</t>
  </si>
  <si>
    <t>Ванинская больница ФГБУ "ДВОМЦ ФМБА" России</t>
  </si>
  <si>
    <t>КГБУЗ "РБ Советско-Гаванская районная ЦРБ"</t>
  </si>
  <si>
    <t>КГБУЗ "ЦРБ Верхнебуреинская ЦРБ"</t>
  </si>
  <si>
    <t>КГБУЗ "Николаевская-на-Амуре ЦРБ"</t>
  </si>
  <si>
    <t>КГБУЗ "Солнечная районная больница"</t>
  </si>
  <si>
    <t xml:space="preserve">КГБУЗ "Ульчская районная больница" </t>
  </si>
  <si>
    <t>КГБУЗ "Тугуро-Чумиканская РБ"</t>
  </si>
  <si>
    <t>КГБУЗ "Аяно-Майская ЦРБ"</t>
  </si>
  <si>
    <t>КГБУЗ "Охотская ЦРБ"</t>
  </si>
  <si>
    <t>ИТОГО Хабаровский край</t>
  </si>
  <si>
    <t>КГБУЗ "Городская поликлиника Железнодорожного района"</t>
  </si>
  <si>
    <t xml:space="preserve"> Размер стимулирующей части АПП по плану на год ПК №12                 </t>
  </si>
  <si>
    <t>Утвержденная сумма стимулирующих выплат медицинским организациям по итогам оценки  достижения показателей результативности за 2023 год (ПК 12)</t>
  </si>
  <si>
    <t>Стимулирующая часть финансового обеспечения АПП, руб.</t>
  </si>
  <si>
    <t>Доначисленная сумма стимулирующих выплат, направляемых в медицинские организации  на финансовое обеспечение амбулаторно-поликлинической помощи по подушевому нормативу финансирования  по итогам оценки достижения значений показателей результативности деятельности за 2023 год</t>
  </si>
  <si>
    <t xml:space="preserve">Доначисленная сумма стимулирующей части АПП по итогам 2023 года   
           </t>
  </si>
  <si>
    <t xml:space="preserve">Объем стимулирующей части АПП нераспределенной по итогам 2023 года   
   (гр.3-гр.4)                </t>
  </si>
  <si>
    <t xml:space="preserve">Приложение № 1
</t>
  </si>
  <si>
    <t>к Протоколу Комиссии   по разработке ТП ОМС
 от 29.12.2023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</si>
</sst>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0.0000"/>
  </numFmts>
  <fonts count="22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8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9" fontId="20" fillId="0" borderId="0" quotePrefix="1" applyFont="0" applyFill="0" applyBorder="0" applyAlignment="0">
      <protection locked="0"/>
    </xf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2" applyFont="1" applyFill="1"/>
    <xf numFmtId="0" fontId="3" fillId="0" borderId="0" xfId="2" applyFont="1" applyFill="1" applyBorder="1" applyAlignment="1">
      <alignment wrapText="1"/>
    </xf>
    <xf numFmtId="0" fontId="5" fillId="0" borderId="0" xfId="3" applyFont="1" applyFill="1" applyAlignment="1">
      <alignment wrapText="1"/>
    </xf>
    <xf numFmtId="0" fontId="7" fillId="0" borderId="0" xfId="3" applyFont="1" applyFill="1" applyAlignment="1"/>
    <xf numFmtId="0" fontId="4" fillId="0" borderId="0" xfId="3" applyFill="1"/>
    <xf numFmtId="0" fontId="7" fillId="0" borderId="0" xfId="3" applyFont="1" applyFill="1" applyAlignment="1">
      <alignment wrapText="1"/>
    </xf>
    <xf numFmtId="0" fontId="8" fillId="0" borderId="0" xfId="3" applyFont="1" applyFill="1" applyAlignment="1">
      <alignment wrapText="1"/>
    </xf>
    <xf numFmtId="0" fontId="6" fillId="0" borderId="0" xfId="3" applyFont="1" applyFill="1" applyAlignment="1">
      <alignment wrapText="1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wrapText="1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wrapText="1"/>
    </xf>
    <xf numFmtId="0" fontId="8" fillId="0" borderId="13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8" fillId="0" borderId="0" xfId="3" applyFont="1" applyFill="1" applyAlignment="1"/>
    <xf numFmtId="0" fontId="7" fillId="0" borderId="16" xfId="3" applyFont="1" applyFill="1" applyBorder="1" applyAlignment="1">
      <alignment horizontal="center" vertical="center" wrapText="1"/>
    </xf>
    <xf numFmtId="1" fontId="7" fillId="0" borderId="17" xfId="3" applyNumberFormat="1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wrapText="1"/>
    </xf>
    <xf numFmtId="0" fontId="7" fillId="0" borderId="21" xfId="3" applyFont="1" applyFill="1" applyBorder="1" applyAlignment="1">
      <alignment horizontal="center" vertical="center" wrapText="1"/>
    </xf>
    <xf numFmtId="1" fontId="7" fillId="0" borderId="22" xfId="3" applyNumberFormat="1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wrapText="1"/>
    </xf>
    <xf numFmtId="1" fontId="7" fillId="0" borderId="24" xfId="3" applyNumberFormat="1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wrapText="1"/>
    </xf>
    <xf numFmtId="0" fontId="6" fillId="0" borderId="13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0" xfId="3" applyFont="1" applyFill="1" applyAlignment="1"/>
    <xf numFmtId="0" fontId="1" fillId="0" borderId="0" xfId="3" applyFont="1" applyFill="1"/>
    <xf numFmtId="0" fontId="13" fillId="0" borderId="0" xfId="3" applyFont="1" applyFill="1"/>
    <xf numFmtId="164" fontId="4" fillId="0" borderId="0" xfId="1" applyFill="1"/>
    <xf numFmtId="0" fontId="12" fillId="0" borderId="15" xfId="3" applyFont="1" applyFill="1" applyBorder="1" applyAlignment="1">
      <alignment horizontal="center" vertical="center" wrapText="1"/>
    </xf>
    <xf numFmtId="164" fontId="6" fillId="0" borderId="11" xfId="1" applyFont="1" applyFill="1" applyBorder="1" applyAlignment="1">
      <alignment wrapText="1"/>
    </xf>
    <xf numFmtId="164" fontId="7" fillId="0" borderId="19" xfId="1" applyFont="1" applyFill="1" applyBorder="1" applyAlignment="1">
      <alignment horizontal="center" wrapText="1"/>
    </xf>
    <xf numFmtId="164" fontId="7" fillId="0" borderId="21" xfId="1" applyFont="1" applyFill="1" applyBorder="1" applyAlignment="1">
      <alignment horizontal="center" wrapText="1"/>
    </xf>
    <xf numFmtId="164" fontId="7" fillId="0" borderId="16" xfId="1" applyFont="1" applyFill="1" applyBorder="1" applyAlignment="1">
      <alignment horizontal="center" wrapText="1"/>
    </xf>
    <xf numFmtId="166" fontId="4" fillId="0" borderId="0" xfId="3" applyNumberFormat="1" applyFill="1"/>
    <xf numFmtId="165" fontId="6" fillId="0" borderId="26" xfId="1" applyNumberFormat="1" applyFont="1" applyFill="1" applyBorder="1" applyAlignment="1">
      <alignment horizontal="right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165" fontId="7" fillId="0" borderId="26" xfId="1" applyNumberFormat="1" applyFont="1" applyFill="1" applyBorder="1" applyAlignment="1">
      <alignment horizontal="right" wrapText="1"/>
    </xf>
    <xf numFmtId="0" fontId="3" fillId="0" borderId="0" xfId="2" applyFont="1" applyFill="1" applyBorder="1" applyAlignment="1">
      <alignment horizontal="right" vertical="top" wrapText="1"/>
    </xf>
    <xf numFmtId="0" fontId="9" fillId="0" borderId="10" xfId="3" applyFont="1" applyFill="1" applyBorder="1" applyAlignment="1">
      <alignment wrapText="1"/>
    </xf>
    <xf numFmtId="164" fontId="7" fillId="0" borderId="5" xfId="1" applyFont="1" applyFill="1" applyBorder="1" applyAlignment="1">
      <alignment horizontal="center" wrapText="1"/>
    </xf>
    <xf numFmtId="165" fontId="6" fillId="0" borderId="27" xfId="1" applyNumberFormat="1" applyFont="1" applyFill="1" applyBorder="1" applyAlignment="1">
      <alignment horizontal="right" wrapText="1"/>
    </xf>
    <xf numFmtId="164" fontId="6" fillId="0" borderId="20" xfId="1" applyFont="1" applyFill="1" applyBorder="1" applyAlignment="1">
      <alignment horizontal="center" wrapText="1"/>
    </xf>
    <xf numFmtId="164" fontId="6" fillId="0" borderId="20" xfId="1" applyFont="1" applyFill="1" applyBorder="1" applyAlignment="1">
      <alignment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wrapText="1"/>
    </xf>
  </cellXfs>
  <cellStyles count="107">
    <cellStyle name="Excel Built-in Normal" xfId="4"/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10" xfId="13"/>
    <cellStyle name="Обычный 3 11" xfId="14"/>
    <cellStyle name="Обычный 3 12" xfId="15"/>
    <cellStyle name="Обычный 3 13" xfId="16"/>
    <cellStyle name="Обычный 3 2" xfId="17"/>
    <cellStyle name="Обычный 3 2 2" xfId="18"/>
    <cellStyle name="Обычный 3 2 2 2" xfId="19"/>
    <cellStyle name="Обычный 3 2 3" xfId="20"/>
    <cellStyle name="Обычный 3 2 3 2" xfId="21"/>
    <cellStyle name="Обычный 3 3" xfId="3"/>
    <cellStyle name="Обычный 3 3 2" xfId="22"/>
    <cellStyle name="Обычный 3 3 2 2" xfId="23"/>
    <cellStyle name="Обычный 3 4" xfId="24"/>
    <cellStyle name="Обычный 3 4 2" xfId="25"/>
    <cellStyle name="Обычный 3 4 2 2" xfId="26"/>
    <cellStyle name="Обычный 3 5" xfId="27"/>
    <cellStyle name="Обычный 3 5 2" xfId="28"/>
    <cellStyle name="Обычный 3 6" xfId="29"/>
    <cellStyle name="Обычный 3 6 2" xfId="30"/>
    <cellStyle name="Обычный 3 6 3" xfId="31"/>
    <cellStyle name="Обычный 3 6 3 2" xfId="32"/>
    <cellStyle name="Обычный 3 6 3 3" xfId="33"/>
    <cellStyle name="Обычный 3 6 3 4" xfId="34"/>
    <cellStyle name="Обычный 3 7" xfId="35"/>
    <cellStyle name="Обычный 3 8" xfId="36"/>
    <cellStyle name="Обычный 3 9" xfId="37"/>
    <cellStyle name="Обычный 4" xfId="38"/>
    <cellStyle name="Обычный 4 2" xfId="39"/>
    <cellStyle name="Обычный 5" xfId="40"/>
    <cellStyle name="Обычный 5 2" xfId="41"/>
    <cellStyle name="Обычный 6" xfId="42"/>
    <cellStyle name="Обычный 7" xfId="43"/>
    <cellStyle name="Обычный 8" xfId="44"/>
    <cellStyle name="Обычный Лена" xfId="45"/>
    <cellStyle name="Обычный_Таблицы Мун.заказ Стационар" xfId="2"/>
    <cellStyle name="Процентный 2" xfId="46"/>
    <cellStyle name="Процентный 3" xfId="47"/>
    <cellStyle name="Финансовый" xfId="1" builtinId="3"/>
    <cellStyle name="Финансовый 10" xfId="48"/>
    <cellStyle name="Финансовый 11" xfId="49"/>
    <cellStyle name="Финансовый 12" xfId="50"/>
    <cellStyle name="Финансовый 13" xfId="51"/>
    <cellStyle name="Финансовый 14" xfId="52"/>
    <cellStyle name="Финансовый 15" xfId="53"/>
    <cellStyle name="Финансовый 16" xfId="54"/>
    <cellStyle name="Финансовый 17" xfId="55"/>
    <cellStyle name="Финансовый 18" xfId="56"/>
    <cellStyle name="Финансовый 19" xfId="57"/>
    <cellStyle name="Финансовый 2" xfId="58"/>
    <cellStyle name="Финансовый 2 2" xfId="59"/>
    <cellStyle name="Финансовый 2 2 2" xfId="60"/>
    <cellStyle name="Финансовый 2 3" xfId="61"/>
    <cellStyle name="Финансовый 20" xfId="62"/>
    <cellStyle name="Финансовый 21" xfId="63"/>
    <cellStyle name="Финансовый 22" xfId="64"/>
    <cellStyle name="Финансовый 23" xfId="65"/>
    <cellStyle name="Финансовый 24" xfId="66"/>
    <cellStyle name="Финансовый 25" xfId="67"/>
    <cellStyle name="Финансовый 26" xfId="68"/>
    <cellStyle name="Финансовый 27" xfId="69"/>
    <cellStyle name="Финансовый 28" xfId="70"/>
    <cellStyle name="Финансовый 29" xfId="71"/>
    <cellStyle name="Финансовый 3" xfId="72"/>
    <cellStyle name="Финансовый 3 10" xfId="73"/>
    <cellStyle name="Финансовый 3 11" xfId="74"/>
    <cellStyle name="Финансовый 3 12" xfId="75"/>
    <cellStyle name="Финансовый 3 2" xfId="76"/>
    <cellStyle name="Финансовый 3 3" xfId="77"/>
    <cellStyle name="Финансовый 3 3 2" xfId="78"/>
    <cellStyle name="Финансовый 3 4" xfId="79"/>
    <cellStyle name="Финансовый 3 4 2" xfId="80"/>
    <cellStyle name="Финансовый 3 4 3" xfId="81"/>
    <cellStyle name="Финансовый 3 4 3 2" xfId="82"/>
    <cellStyle name="Финансовый 3 4 3 3" xfId="83"/>
    <cellStyle name="Финансовый 3 4 3 4" xfId="84"/>
    <cellStyle name="Финансовый 3 5" xfId="85"/>
    <cellStyle name="Финансовый 3 6" xfId="86"/>
    <cellStyle name="Финансовый 3 7" xfId="87"/>
    <cellStyle name="Финансовый 3 8" xfId="88"/>
    <cellStyle name="Финансовый 3 9" xfId="89"/>
    <cellStyle name="Финансовый 30" xfId="90"/>
    <cellStyle name="Финансовый 31" xfId="91"/>
    <cellStyle name="Финансовый 32" xfId="92"/>
    <cellStyle name="Финансовый 33" xfId="93"/>
    <cellStyle name="Финансовый 34" xfId="94"/>
    <cellStyle name="Финансовый 35" xfId="95"/>
    <cellStyle name="Финансовый 35 2" xfId="96"/>
    <cellStyle name="Финансовый 35 2 2" xfId="97"/>
    <cellStyle name="Финансовый 36" xfId="98"/>
    <cellStyle name="Финансовый 37" xfId="99"/>
    <cellStyle name="Финансовый 38" xfId="100"/>
    <cellStyle name="Финансовый 4" xfId="101"/>
    <cellStyle name="Финансовый 5" xfId="102"/>
    <cellStyle name="Финансовый 6" xfId="103"/>
    <cellStyle name="Финансовый 7" xfId="104"/>
    <cellStyle name="Финансовый 8" xfId="105"/>
    <cellStyle name="Финансовый 9" xfId="1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N54"/>
  <sheetViews>
    <sheetView tabSelected="1" showWhiteSpace="0" view="pageBreakPreview" zoomScaleNormal="100" zoomScaleSheetLayoutView="100" workbookViewId="0">
      <pane xSplit="4" ySplit="9" topLeftCell="E43" activePane="bottomRight" state="frozen"/>
      <selection activeCell="A6" sqref="A6"/>
      <selection pane="topRight" activeCell="D6" sqref="D6"/>
      <selection pane="bottomLeft" activeCell="A14" sqref="A14"/>
      <selection pane="bottomRight" activeCell="H54" sqref="H54"/>
    </sheetView>
  </sheetViews>
  <sheetFormatPr defaultColWidth="9.09765625" defaultRowHeight="15.6" x14ac:dyDescent="0.3"/>
  <cols>
    <col min="1" max="1" width="3.8984375" style="29" customWidth="1"/>
    <col min="2" max="2" width="9.09765625" style="29" hidden="1" customWidth="1"/>
    <col min="3" max="3" width="5.09765625" style="29" hidden="1" customWidth="1"/>
    <col min="4" max="4" width="37.3984375" style="30" customWidth="1"/>
    <col min="5" max="5" width="15.59765625" style="5" customWidth="1"/>
    <col min="6" max="6" width="17.19921875" style="5" customWidth="1"/>
    <col min="7" max="7" width="14.8984375" style="5" customWidth="1"/>
    <col min="8" max="8" width="15.19921875" style="5" customWidth="1"/>
    <col min="9" max="16384" width="9.09765625" style="5"/>
  </cols>
  <sheetData>
    <row r="1" spans="1:378" s="1" customFormat="1" ht="24" customHeight="1" x14ac:dyDescent="0.25">
      <c r="E1" s="2"/>
      <c r="H1" s="43" t="s">
        <v>52</v>
      </c>
    </row>
    <row r="2" spans="1:378" s="1" customFormat="1" ht="32.4" customHeight="1" x14ac:dyDescent="0.25">
      <c r="E2" s="64" t="s">
        <v>53</v>
      </c>
      <c r="F2" s="64"/>
      <c r="G2" s="64"/>
      <c r="H2" s="64"/>
      <c r="I2" s="2"/>
    </row>
    <row r="3" spans="1:378" ht="69" customHeight="1" x14ac:dyDescent="0.3">
      <c r="A3" s="3"/>
      <c r="B3" s="3"/>
      <c r="C3" s="3"/>
      <c r="D3" s="67" t="s">
        <v>49</v>
      </c>
      <c r="E3" s="67"/>
      <c r="F3" s="67"/>
      <c r="G3" s="67"/>
      <c r="H3" s="67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</row>
    <row r="4" spans="1:378" ht="14.25" customHeight="1" thickBot="1" x14ac:dyDescent="0.3">
      <c r="A4" s="6"/>
      <c r="B4" s="6"/>
      <c r="C4" s="6"/>
      <c r="D4" s="7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</row>
    <row r="5" spans="1:378" s="10" customFormat="1" ht="15.75" customHeight="1" x14ac:dyDescent="0.3">
      <c r="A5" s="49" t="s">
        <v>0</v>
      </c>
      <c r="B5" s="52" t="s">
        <v>1</v>
      </c>
      <c r="C5" s="39"/>
      <c r="D5" s="55" t="s">
        <v>2</v>
      </c>
      <c r="E5" s="58" t="s">
        <v>48</v>
      </c>
      <c r="F5" s="59"/>
      <c r="G5" s="59"/>
      <c r="H5" s="60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</row>
    <row r="6" spans="1:378" s="10" customFormat="1" ht="12.6" customHeight="1" thickBot="1" x14ac:dyDescent="0.35">
      <c r="A6" s="50"/>
      <c r="B6" s="53"/>
      <c r="C6" s="40"/>
      <c r="D6" s="56"/>
      <c r="E6" s="61"/>
      <c r="F6" s="62"/>
      <c r="G6" s="62"/>
      <c r="H6" s="63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</row>
    <row r="7" spans="1:378" s="12" customFormat="1" ht="69" customHeight="1" x14ac:dyDescent="0.3">
      <c r="A7" s="50"/>
      <c r="B7" s="53"/>
      <c r="C7" s="40"/>
      <c r="D7" s="56"/>
      <c r="E7" s="65" t="s">
        <v>46</v>
      </c>
      <c r="F7" s="65" t="s">
        <v>47</v>
      </c>
      <c r="G7" s="65" t="s">
        <v>51</v>
      </c>
      <c r="H7" s="65" t="s">
        <v>50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</row>
    <row r="8" spans="1:378" s="12" customFormat="1" ht="71.400000000000006" customHeight="1" thickBot="1" x14ac:dyDescent="0.35">
      <c r="A8" s="51"/>
      <c r="B8" s="54"/>
      <c r="C8" s="41"/>
      <c r="D8" s="57"/>
      <c r="E8" s="66"/>
      <c r="F8" s="66"/>
      <c r="G8" s="66"/>
      <c r="H8" s="66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</row>
    <row r="9" spans="1:378" s="7" customFormat="1" ht="18.75" customHeight="1" thickBot="1" x14ac:dyDescent="0.3">
      <c r="A9" s="13">
        <v>1</v>
      </c>
      <c r="B9" s="13"/>
      <c r="C9" s="14"/>
      <c r="D9" s="13">
        <v>2</v>
      </c>
      <c r="E9" s="15">
        <v>3</v>
      </c>
      <c r="F9" s="32">
        <v>4</v>
      </c>
      <c r="G9" s="32">
        <v>5</v>
      </c>
      <c r="H9" s="32">
        <v>6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  <c r="IZ9" s="16"/>
      <c r="JA9" s="16"/>
      <c r="JB9" s="16"/>
      <c r="JC9" s="16"/>
      <c r="JD9" s="16"/>
      <c r="JE9" s="16"/>
      <c r="JF9" s="16"/>
      <c r="JG9" s="16"/>
      <c r="JH9" s="16"/>
      <c r="JI9" s="16"/>
      <c r="JJ9" s="16"/>
      <c r="JK9" s="16"/>
      <c r="JL9" s="16"/>
      <c r="JM9" s="16"/>
      <c r="JN9" s="16"/>
      <c r="JO9" s="16"/>
      <c r="JP9" s="16"/>
      <c r="JQ9" s="16"/>
      <c r="JR9" s="16"/>
      <c r="JS9" s="16"/>
      <c r="JT9" s="16"/>
      <c r="JU9" s="16"/>
      <c r="JV9" s="16"/>
      <c r="JW9" s="16"/>
      <c r="JX9" s="16"/>
      <c r="JY9" s="16"/>
      <c r="JZ9" s="16"/>
      <c r="KA9" s="16"/>
      <c r="KB9" s="16"/>
      <c r="KC9" s="16"/>
      <c r="KD9" s="16"/>
      <c r="KE9" s="16"/>
      <c r="KF9" s="16"/>
      <c r="KG9" s="16"/>
      <c r="KH9" s="16"/>
      <c r="KI9" s="16"/>
      <c r="KJ9" s="16"/>
      <c r="KK9" s="16"/>
      <c r="KL9" s="16"/>
      <c r="KM9" s="16"/>
      <c r="KN9" s="16"/>
      <c r="KO9" s="16"/>
      <c r="KP9" s="16"/>
      <c r="KQ9" s="16"/>
      <c r="KR9" s="16"/>
      <c r="KS9" s="16"/>
      <c r="KT9" s="16"/>
      <c r="KU9" s="16"/>
      <c r="KV9" s="16"/>
      <c r="KW9" s="16"/>
      <c r="KX9" s="16"/>
      <c r="KY9" s="16"/>
      <c r="KZ9" s="16"/>
      <c r="LA9" s="16"/>
      <c r="LB9" s="16"/>
      <c r="LC9" s="16"/>
      <c r="LD9" s="16"/>
      <c r="LE9" s="16"/>
      <c r="LF9" s="16"/>
      <c r="LG9" s="16"/>
      <c r="LH9" s="16"/>
      <c r="LI9" s="16"/>
      <c r="LJ9" s="16"/>
      <c r="LK9" s="16"/>
      <c r="LL9" s="16"/>
      <c r="LM9" s="16"/>
      <c r="LN9" s="16"/>
      <c r="LO9" s="16"/>
      <c r="LP9" s="16"/>
      <c r="LQ9" s="16"/>
      <c r="LR9" s="16"/>
      <c r="LS9" s="16"/>
      <c r="LT9" s="16"/>
      <c r="LU9" s="16"/>
      <c r="LV9" s="16"/>
      <c r="LW9" s="16"/>
      <c r="LX9" s="16"/>
      <c r="LY9" s="16"/>
      <c r="LZ9" s="16"/>
      <c r="MA9" s="16"/>
      <c r="MB9" s="16"/>
      <c r="MC9" s="16"/>
      <c r="MD9" s="16"/>
      <c r="ME9" s="16"/>
      <c r="MF9" s="16"/>
      <c r="MG9" s="16"/>
      <c r="MH9" s="16"/>
      <c r="MI9" s="16"/>
      <c r="MJ9" s="16"/>
      <c r="MK9" s="16"/>
      <c r="ML9" s="16"/>
      <c r="MM9" s="16"/>
      <c r="MN9" s="16"/>
      <c r="MO9" s="16"/>
      <c r="MP9" s="16"/>
      <c r="MQ9" s="16"/>
      <c r="MR9" s="16"/>
      <c r="MS9" s="16"/>
      <c r="MT9" s="16"/>
      <c r="MU9" s="16"/>
      <c r="MV9" s="16"/>
      <c r="MW9" s="16"/>
      <c r="MX9" s="16"/>
      <c r="MY9" s="16"/>
      <c r="MZ9" s="16"/>
      <c r="NA9" s="16"/>
      <c r="NB9" s="16"/>
      <c r="NC9" s="16"/>
      <c r="ND9" s="16"/>
      <c r="NE9" s="16"/>
      <c r="NF9" s="16"/>
      <c r="NG9" s="16"/>
      <c r="NH9" s="16"/>
      <c r="NI9" s="16"/>
      <c r="NJ9" s="16"/>
      <c r="NK9" s="16"/>
      <c r="NL9" s="16"/>
      <c r="NM9" s="16"/>
      <c r="NN9" s="16"/>
    </row>
    <row r="10" spans="1:378" ht="39" customHeight="1" x14ac:dyDescent="0.3">
      <c r="A10" s="17">
        <v>1</v>
      </c>
      <c r="B10" s="18">
        <v>270019</v>
      </c>
      <c r="C10" s="18">
        <v>25</v>
      </c>
      <c r="D10" s="19" t="s">
        <v>3</v>
      </c>
      <c r="E10" s="34">
        <v>2156384.75</v>
      </c>
      <c r="F10" s="38">
        <v>4538454.3</v>
      </c>
      <c r="G10" s="38"/>
      <c r="H10" s="42">
        <f>ROUND(F10/$F$52*$G$52,2)</f>
        <v>692374.87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</row>
    <row r="11" spans="1:378" ht="26.25" customHeight="1" x14ac:dyDescent="0.3">
      <c r="A11" s="20">
        <f>A10+1</f>
        <v>2</v>
      </c>
      <c r="B11" s="21">
        <v>270020</v>
      </c>
      <c r="C11" s="21">
        <v>26</v>
      </c>
      <c r="D11" s="22" t="s">
        <v>4</v>
      </c>
      <c r="E11" s="35">
        <v>857609.8</v>
      </c>
      <c r="F11" s="38">
        <v>2259092.4300000002</v>
      </c>
      <c r="G11" s="38"/>
      <c r="H11" s="42">
        <f t="shared" ref="H11:H51" si="0">ROUND(F11/$F$52*$G$52,2)</f>
        <v>344641.31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</row>
    <row r="12" spans="1:378" ht="34.200000000000003" customHeight="1" x14ac:dyDescent="0.3">
      <c r="A12" s="20">
        <f t="shared" ref="A12:A51" si="1">A11+1</f>
        <v>3</v>
      </c>
      <c r="B12" s="21">
        <v>270021</v>
      </c>
      <c r="C12" s="18">
        <v>27</v>
      </c>
      <c r="D12" s="19" t="s">
        <v>5</v>
      </c>
      <c r="E12" s="36">
        <v>1817310.03</v>
      </c>
      <c r="F12" s="38">
        <v>11774644.609999999</v>
      </c>
      <c r="G12" s="38"/>
      <c r="H12" s="42">
        <f t="shared" si="0"/>
        <v>1796309.37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</row>
    <row r="13" spans="1:378" ht="30" customHeight="1" x14ac:dyDescent="0.3">
      <c r="A13" s="20">
        <f t="shared" si="1"/>
        <v>4</v>
      </c>
      <c r="B13" s="21">
        <v>270022</v>
      </c>
      <c r="C13" s="18">
        <v>28</v>
      </c>
      <c r="D13" s="22" t="s">
        <v>45</v>
      </c>
      <c r="E13" s="36">
        <v>5041340.0599999996</v>
      </c>
      <c r="F13" s="38">
        <v>3495070.8</v>
      </c>
      <c r="G13" s="38"/>
      <c r="H13" s="42">
        <f t="shared" si="0"/>
        <v>533198.97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</row>
    <row r="14" spans="1:378" ht="30" customHeight="1" x14ac:dyDescent="0.3">
      <c r="A14" s="20">
        <f t="shared" si="1"/>
        <v>5</v>
      </c>
      <c r="B14" s="21">
        <v>270024</v>
      </c>
      <c r="C14" s="18">
        <v>30</v>
      </c>
      <c r="D14" s="22" t="s">
        <v>6</v>
      </c>
      <c r="E14" s="36">
        <v>5831899.3799999999</v>
      </c>
      <c r="F14" s="38">
        <v>6979162.3200000003</v>
      </c>
      <c r="G14" s="38"/>
      <c r="H14" s="42">
        <f t="shared" si="0"/>
        <v>1064722.98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</row>
    <row r="15" spans="1:378" ht="30" customHeight="1" x14ac:dyDescent="0.3">
      <c r="A15" s="20">
        <f t="shared" si="1"/>
        <v>6</v>
      </c>
      <c r="B15" s="21">
        <v>270025</v>
      </c>
      <c r="C15" s="18">
        <v>31</v>
      </c>
      <c r="D15" s="22" t="s">
        <v>7</v>
      </c>
      <c r="E15" s="36">
        <v>1610885.5</v>
      </c>
      <c r="F15" s="38">
        <v>8283918.7400000002</v>
      </c>
      <c r="G15" s="38"/>
      <c r="H15" s="42">
        <f t="shared" si="0"/>
        <v>1263773.25</v>
      </c>
    </row>
    <row r="16" spans="1:378" ht="28.5" customHeight="1" x14ac:dyDescent="0.3">
      <c r="A16" s="20">
        <f t="shared" si="1"/>
        <v>7</v>
      </c>
      <c r="B16" s="21">
        <v>270026</v>
      </c>
      <c r="C16" s="18">
        <v>32</v>
      </c>
      <c r="D16" s="22" t="s">
        <v>8</v>
      </c>
      <c r="E16" s="36">
        <v>1310155.1499999999</v>
      </c>
      <c r="F16" s="38">
        <v>3294206.28</v>
      </c>
      <c r="G16" s="38"/>
      <c r="H16" s="42">
        <f t="shared" si="0"/>
        <v>502555.6</v>
      </c>
    </row>
    <row r="17" spans="1:8" ht="39" customHeight="1" x14ac:dyDescent="0.3">
      <c r="A17" s="20">
        <f t="shared" si="1"/>
        <v>8</v>
      </c>
      <c r="B17" s="21">
        <v>270035</v>
      </c>
      <c r="C17" s="21">
        <v>36</v>
      </c>
      <c r="D17" s="22" t="s">
        <v>9</v>
      </c>
      <c r="E17" s="36">
        <v>3391344.06</v>
      </c>
      <c r="F17" s="38">
        <v>3723791.31</v>
      </c>
      <c r="G17" s="38"/>
      <c r="H17" s="42">
        <f t="shared" si="0"/>
        <v>568091.98</v>
      </c>
    </row>
    <row r="18" spans="1:8" ht="39.75" customHeight="1" x14ac:dyDescent="0.3">
      <c r="A18" s="20">
        <f t="shared" si="1"/>
        <v>9</v>
      </c>
      <c r="B18" s="21">
        <v>270036</v>
      </c>
      <c r="C18" s="21">
        <v>37</v>
      </c>
      <c r="D18" s="22" t="s">
        <v>10</v>
      </c>
      <c r="E18" s="36">
        <v>1914644.8</v>
      </c>
      <c r="F18" s="38">
        <v>4301501.1900000004</v>
      </c>
      <c r="G18" s="38"/>
      <c r="H18" s="42">
        <f t="shared" si="0"/>
        <v>656225.91</v>
      </c>
    </row>
    <row r="19" spans="1:8" ht="30" customHeight="1" x14ac:dyDescent="0.3">
      <c r="A19" s="20">
        <f t="shared" si="1"/>
        <v>10</v>
      </c>
      <c r="B19" s="21">
        <v>270037</v>
      </c>
      <c r="C19" s="21">
        <v>38</v>
      </c>
      <c r="D19" s="22" t="s">
        <v>11</v>
      </c>
      <c r="E19" s="36">
        <v>2635655.12</v>
      </c>
      <c r="F19" s="38">
        <v>3257948.99</v>
      </c>
      <c r="G19" s="38"/>
      <c r="H19" s="42">
        <f t="shared" si="0"/>
        <v>497024.28</v>
      </c>
    </row>
    <row r="20" spans="1:8" ht="30" customHeight="1" x14ac:dyDescent="0.3">
      <c r="A20" s="20">
        <f t="shared" si="1"/>
        <v>11</v>
      </c>
      <c r="B20" s="21">
        <v>270038</v>
      </c>
      <c r="C20" s="21">
        <v>40</v>
      </c>
      <c r="D20" s="22" t="s">
        <v>12</v>
      </c>
      <c r="E20" s="36">
        <v>2009085.39</v>
      </c>
      <c r="F20" s="38">
        <v>3226522.87</v>
      </c>
      <c r="G20" s="38"/>
      <c r="H20" s="42">
        <f t="shared" si="0"/>
        <v>492229.99</v>
      </c>
    </row>
    <row r="21" spans="1:8" ht="50.4" customHeight="1" x14ac:dyDescent="0.3">
      <c r="A21" s="20">
        <f t="shared" si="1"/>
        <v>12</v>
      </c>
      <c r="B21" s="21">
        <v>270017</v>
      </c>
      <c r="C21" s="21">
        <v>18</v>
      </c>
      <c r="D21" s="22" t="s">
        <v>13</v>
      </c>
      <c r="E21" s="36">
        <v>1019898.81</v>
      </c>
      <c r="F21" s="38">
        <v>5089334.2</v>
      </c>
      <c r="G21" s="38"/>
      <c r="H21" s="42">
        <f t="shared" si="0"/>
        <v>776415.68</v>
      </c>
    </row>
    <row r="22" spans="1:8" ht="44.4" customHeight="1" x14ac:dyDescent="0.3">
      <c r="A22" s="20">
        <f t="shared" si="1"/>
        <v>13</v>
      </c>
      <c r="B22" s="21">
        <v>270040</v>
      </c>
      <c r="C22" s="21">
        <v>20</v>
      </c>
      <c r="D22" s="22" t="s">
        <v>14</v>
      </c>
      <c r="E22" s="36">
        <v>2059855.68</v>
      </c>
      <c r="F22" s="38">
        <v>3584005.59</v>
      </c>
      <c r="G22" s="38"/>
      <c r="H22" s="42">
        <f t="shared" si="0"/>
        <v>546766.64</v>
      </c>
    </row>
    <row r="23" spans="1:8" ht="33" customHeight="1" x14ac:dyDescent="0.3">
      <c r="A23" s="20">
        <f t="shared" si="1"/>
        <v>14</v>
      </c>
      <c r="B23" s="21">
        <v>270041</v>
      </c>
      <c r="C23" s="21">
        <v>21</v>
      </c>
      <c r="D23" s="22" t="s">
        <v>15</v>
      </c>
      <c r="E23" s="36">
        <v>3039241.17</v>
      </c>
      <c r="F23" s="38">
        <v>3435343.23</v>
      </c>
      <c r="G23" s="38"/>
      <c r="H23" s="42">
        <f t="shared" si="0"/>
        <v>524087.09</v>
      </c>
    </row>
    <row r="24" spans="1:8" ht="30" customHeight="1" x14ac:dyDescent="0.3">
      <c r="A24" s="20">
        <f t="shared" si="1"/>
        <v>15</v>
      </c>
      <c r="B24" s="21">
        <v>270123</v>
      </c>
      <c r="C24" s="21">
        <v>43</v>
      </c>
      <c r="D24" s="22" t="s">
        <v>16</v>
      </c>
      <c r="E24" s="36">
        <v>84028.49</v>
      </c>
      <c r="F24" s="38">
        <v>523486.44</v>
      </c>
      <c r="G24" s="38"/>
      <c r="H24" s="42">
        <f t="shared" si="0"/>
        <v>79861.740000000005</v>
      </c>
    </row>
    <row r="25" spans="1:8" ht="30" customHeight="1" x14ac:dyDescent="0.3">
      <c r="A25" s="20">
        <f t="shared" si="1"/>
        <v>16</v>
      </c>
      <c r="B25" s="21">
        <v>270043</v>
      </c>
      <c r="C25" s="21">
        <v>42</v>
      </c>
      <c r="D25" s="22" t="s">
        <v>17</v>
      </c>
      <c r="E25" s="36">
        <v>30625.97</v>
      </c>
      <c r="F25" s="38">
        <v>190964.4</v>
      </c>
      <c r="G25" s="38"/>
      <c r="H25" s="42">
        <f t="shared" si="0"/>
        <v>29133.040000000001</v>
      </c>
    </row>
    <row r="26" spans="1:8" ht="30" customHeight="1" x14ac:dyDescent="0.3">
      <c r="A26" s="20">
        <f t="shared" si="1"/>
        <v>17</v>
      </c>
      <c r="B26" s="21">
        <v>270108</v>
      </c>
      <c r="C26" s="21">
        <v>48</v>
      </c>
      <c r="D26" s="22" t="s">
        <v>18</v>
      </c>
      <c r="E26" s="36">
        <v>89015.14</v>
      </c>
      <c r="F26" s="38">
        <v>0</v>
      </c>
      <c r="G26" s="38"/>
      <c r="H26" s="42">
        <f t="shared" si="0"/>
        <v>0</v>
      </c>
    </row>
    <row r="27" spans="1:8" ht="33.75" customHeight="1" x14ac:dyDescent="0.3">
      <c r="A27" s="20">
        <f t="shared" si="1"/>
        <v>18</v>
      </c>
      <c r="B27" s="21">
        <v>270042</v>
      </c>
      <c r="C27" s="21">
        <v>41</v>
      </c>
      <c r="D27" s="22" t="s">
        <v>19</v>
      </c>
      <c r="E27" s="36">
        <v>371936.63</v>
      </c>
      <c r="F27" s="38">
        <v>0</v>
      </c>
      <c r="G27" s="38"/>
      <c r="H27" s="42">
        <f t="shared" si="0"/>
        <v>0</v>
      </c>
    </row>
    <row r="28" spans="1:8" ht="30" customHeight="1" x14ac:dyDescent="0.3">
      <c r="A28" s="20">
        <f t="shared" si="1"/>
        <v>19</v>
      </c>
      <c r="B28" s="21">
        <v>270098</v>
      </c>
      <c r="C28" s="21">
        <v>90</v>
      </c>
      <c r="D28" s="22" t="s">
        <v>20</v>
      </c>
      <c r="E28" s="36">
        <v>481327.82</v>
      </c>
      <c r="F28" s="38">
        <v>557503.43999999994</v>
      </c>
      <c r="G28" s="38"/>
      <c r="H28" s="42">
        <f t="shared" si="0"/>
        <v>85051.28</v>
      </c>
    </row>
    <row r="29" spans="1:8" ht="37.200000000000003" customHeight="1" x14ac:dyDescent="0.3">
      <c r="A29" s="20">
        <f t="shared" si="1"/>
        <v>20</v>
      </c>
      <c r="B29" s="21">
        <v>270134</v>
      </c>
      <c r="C29" s="21">
        <v>91</v>
      </c>
      <c r="D29" s="22" t="s">
        <v>21</v>
      </c>
      <c r="E29" s="36">
        <v>1245847.97</v>
      </c>
      <c r="F29" s="38">
        <v>2387402.21</v>
      </c>
      <c r="G29" s="38"/>
      <c r="H29" s="42">
        <f t="shared" si="0"/>
        <v>364215.91</v>
      </c>
    </row>
    <row r="30" spans="1:8" ht="30" customHeight="1" x14ac:dyDescent="0.3">
      <c r="A30" s="20">
        <f t="shared" si="1"/>
        <v>21</v>
      </c>
      <c r="B30" s="21">
        <v>270155</v>
      </c>
      <c r="C30" s="21">
        <v>92</v>
      </c>
      <c r="D30" s="22" t="s">
        <v>22</v>
      </c>
      <c r="E30" s="36">
        <v>1525573.89</v>
      </c>
      <c r="F30" s="38">
        <v>0</v>
      </c>
      <c r="G30" s="38"/>
      <c r="H30" s="42">
        <f t="shared" si="0"/>
        <v>0</v>
      </c>
    </row>
    <row r="31" spans="1:8" ht="30" customHeight="1" x14ac:dyDescent="0.3">
      <c r="A31" s="20">
        <f t="shared" si="1"/>
        <v>22</v>
      </c>
      <c r="B31" s="18">
        <v>270168</v>
      </c>
      <c r="C31" s="21">
        <v>93</v>
      </c>
      <c r="D31" s="19" t="s">
        <v>23</v>
      </c>
      <c r="E31" s="36">
        <v>2527474.87</v>
      </c>
      <c r="F31" s="38">
        <v>0</v>
      </c>
      <c r="G31" s="38"/>
      <c r="H31" s="42">
        <f t="shared" si="0"/>
        <v>0</v>
      </c>
    </row>
    <row r="32" spans="1:8" ht="30" customHeight="1" x14ac:dyDescent="0.3">
      <c r="A32" s="20">
        <f t="shared" si="1"/>
        <v>23</v>
      </c>
      <c r="B32" s="21">
        <v>270169</v>
      </c>
      <c r="C32" s="21">
        <v>94</v>
      </c>
      <c r="D32" s="22" t="s">
        <v>24</v>
      </c>
      <c r="E32" s="36">
        <v>7168679.1799999997</v>
      </c>
      <c r="F32" s="38">
        <v>2655930.06</v>
      </c>
      <c r="G32" s="38"/>
      <c r="H32" s="42">
        <f t="shared" si="0"/>
        <v>405181.83</v>
      </c>
    </row>
    <row r="33" spans="1:8" ht="30" customHeight="1" x14ac:dyDescent="0.3">
      <c r="A33" s="20">
        <f t="shared" si="1"/>
        <v>24</v>
      </c>
      <c r="B33" s="21">
        <v>270087</v>
      </c>
      <c r="C33" s="21">
        <v>95</v>
      </c>
      <c r="D33" s="22" t="s">
        <v>25</v>
      </c>
      <c r="E33" s="36">
        <v>2841651.4</v>
      </c>
      <c r="F33" s="38">
        <v>909591.12</v>
      </c>
      <c r="G33" s="38"/>
      <c r="H33" s="42">
        <f t="shared" si="0"/>
        <v>138764.87</v>
      </c>
    </row>
    <row r="34" spans="1:8" ht="30" customHeight="1" x14ac:dyDescent="0.3">
      <c r="A34" s="20">
        <f t="shared" si="1"/>
        <v>25</v>
      </c>
      <c r="B34" s="21">
        <v>270050</v>
      </c>
      <c r="C34" s="21">
        <v>73</v>
      </c>
      <c r="D34" s="22" t="s">
        <v>26</v>
      </c>
      <c r="E34" s="36">
        <v>10408767.210000001</v>
      </c>
      <c r="F34" s="38">
        <v>8201395.4800000004</v>
      </c>
      <c r="G34" s="38"/>
      <c r="H34" s="42">
        <f t="shared" si="0"/>
        <v>1251183.71</v>
      </c>
    </row>
    <row r="35" spans="1:8" ht="37.200000000000003" customHeight="1" x14ac:dyDescent="0.3">
      <c r="A35" s="20">
        <f t="shared" si="1"/>
        <v>26</v>
      </c>
      <c r="B35" s="21">
        <v>270052</v>
      </c>
      <c r="C35" s="21">
        <v>75</v>
      </c>
      <c r="D35" s="22" t="s">
        <v>27</v>
      </c>
      <c r="E35" s="35">
        <v>1383707.6</v>
      </c>
      <c r="F35" s="38">
        <v>1911661.56</v>
      </c>
      <c r="G35" s="38"/>
      <c r="H35" s="42">
        <f t="shared" si="0"/>
        <v>291638.15000000002</v>
      </c>
    </row>
    <row r="36" spans="1:8" ht="27" customHeight="1" x14ac:dyDescent="0.3">
      <c r="A36" s="20">
        <f t="shared" si="1"/>
        <v>27</v>
      </c>
      <c r="B36" s="21">
        <v>270053</v>
      </c>
      <c r="C36" s="21">
        <v>76</v>
      </c>
      <c r="D36" s="19" t="s">
        <v>28</v>
      </c>
      <c r="E36" s="36">
        <v>3135304.05</v>
      </c>
      <c r="F36" s="38">
        <v>0</v>
      </c>
      <c r="G36" s="38"/>
      <c r="H36" s="42">
        <f t="shared" si="0"/>
        <v>0</v>
      </c>
    </row>
    <row r="37" spans="1:8" ht="30" customHeight="1" x14ac:dyDescent="0.3">
      <c r="A37" s="20">
        <f t="shared" si="1"/>
        <v>28</v>
      </c>
      <c r="B37" s="21">
        <v>270047</v>
      </c>
      <c r="C37" s="21">
        <v>81</v>
      </c>
      <c r="D37" s="22" t="s">
        <v>29</v>
      </c>
      <c r="E37" s="36">
        <v>1302174.69</v>
      </c>
      <c r="F37" s="38">
        <v>1269811.6000000001</v>
      </c>
      <c r="G37" s="38"/>
      <c r="H37" s="42">
        <f t="shared" si="0"/>
        <v>193719.18</v>
      </c>
    </row>
    <row r="38" spans="1:8" ht="30" customHeight="1" x14ac:dyDescent="0.3">
      <c r="A38" s="20">
        <f t="shared" si="1"/>
        <v>29</v>
      </c>
      <c r="B38" s="21">
        <v>270056</v>
      </c>
      <c r="C38" s="21">
        <v>79</v>
      </c>
      <c r="D38" s="22" t="s">
        <v>30</v>
      </c>
      <c r="E38" s="36">
        <v>6469256.4500000002</v>
      </c>
      <c r="F38" s="38">
        <v>3464446.81</v>
      </c>
      <c r="G38" s="38"/>
      <c r="H38" s="42">
        <f t="shared" si="0"/>
        <v>528527.06000000006</v>
      </c>
    </row>
    <row r="39" spans="1:8" ht="49.2" customHeight="1" x14ac:dyDescent="0.3">
      <c r="A39" s="20">
        <f t="shared" si="1"/>
        <v>30</v>
      </c>
      <c r="B39" s="21">
        <v>270057</v>
      </c>
      <c r="C39" s="21">
        <v>86</v>
      </c>
      <c r="D39" s="22" t="s">
        <v>31</v>
      </c>
      <c r="E39" s="36">
        <v>381871.37</v>
      </c>
      <c r="F39" s="38">
        <v>0</v>
      </c>
      <c r="G39" s="38"/>
      <c r="H39" s="42">
        <f t="shared" si="0"/>
        <v>0</v>
      </c>
    </row>
    <row r="40" spans="1:8" ht="27" customHeight="1" x14ac:dyDescent="0.3">
      <c r="A40" s="20">
        <f t="shared" si="1"/>
        <v>31</v>
      </c>
      <c r="B40" s="21">
        <v>270060</v>
      </c>
      <c r="C40" s="21">
        <v>87</v>
      </c>
      <c r="D40" s="22" t="s">
        <v>32</v>
      </c>
      <c r="E40" s="36">
        <v>117119.5</v>
      </c>
      <c r="F40" s="38">
        <v>0</v>
      </c>
      <c r="G40" s="38"/>
      <c r="H40" s="42">
        <f t="shared" si="0"/>
        <v>0</v>
      </c>
    </row>
    <row r="41" spans="1:8" ht="33.75" customHeight="1" x14ac:dyDescent="0.3">
      <c r="A41" s="20">
        <f t="shared" si="1"/>
        <v>32</v>
      </c>
      <c r="B41" s="21">
        <v>270146</v>
      </c>
      <c r="C41" s="21">
        <v>96</v>
      </c>
      <c r="D41" s="22" t="s">
        <v>33</v>
      </c>
      <c r="E41" s="36">
        <v>3503420.01</v>
      </c>
      <c r="F41" s="38">
        <v>1419747.59</v>
      </c>
      <c r="G41" s="38"/>
      <c r="H41" s="42">
        <f t="shared" si="0"/>
        <v>216593.03</v>
      </c>
    </row>
    <row r="42" spans="1:8" ht="30" customHeight="1" x14ac:dyDescent="0.3">
      <c r="A42" s="20">
        <f t="shared" si="1"/>
        <v>33</v>
      </c>
      <c r="B42" s="21">
        <v>270068</v>
      </c>
      <c r="C42" s="21">
        <v>99</v>
      </c>
      <c r="D42" s="22" t="s">
        <v>34</v>
      </c>
      <c r="E42" s="36">
        <v>3760603.35</v>
      </c>
      <c r="F42" s="38">
        <v>0</v>
      </c>
      <c r="G42" s="38"/>
      <c r="H42" s="42">
        <f t="shared" si="0"/>
        <v>0</v>
      </c>
    </row>
    <row r="43" spans="1:8" ht="30" customHeight="1" x14ac:dyDescent="0.3">
      <c r="A43" s="20">
        <f t="shared" si="1"/>
        <v>34</v>
      </c>
      <c r="B43" s="21">
        <v>270069</v>
      </c>
      <c r="C43" s="21">
        <v>100</v>
      </c>
      <c r="D43" s="22" t="s">
        <v>35</v>
      </c>
      <c r="E43" s="36">
        <v>99425.13</v>
      </c>
      <c r="F43" s="38">
        <v>353068.31</v>
      </c>
      <c r="G43" s="38"/>
      <c r="H43" s="42">
        <f t="shared" si="0"/>
        <v>53863.19</v>
      </c>
    </row>
    <row r="44" spans="1:8" ht="33.6" customHeight="1" x14ac:dyDescent="0.3">
      <c r="A44" s="20">
        <f t="shared" si="1"/>
        <v>35</v>
      </c>
      <c r="B44" s="21">
        <v>270091</v>
      </c>
      <c r="C44" s="21">
        <v>101</v>
      </c>
      <c r="D44" s="22" t="s">
        <v>36</v>
      </c>
      <c r="E44" s="36">
        <v>4041617.28</v>
      </c>
      <c r="F44" s="38">
        <v>1486191</v>
      </c>
      <c r="G44" s="38"/>
      <c r="H44" s="42">
        <f t="shared" si="0"/>
        <v>226729.46</v>
      </c>
    </row>
    <row r="45" spans="1:8" ht="30" customHeight="1" x14ac:dyDescent="0.3">
      <c r="A45" s="20">
        <f t="shared" si="1"/>
        <v>36</v>
      </c>
      <c r="B45" s="21">
        <v>270156</v>
      </c>
      <c r="C45" s="21">
        <v>104</v>
      </c>
      <c r="D45" s="22" t="s">
        <v>37</v>
      </c>
      <c r="E45" s="36">
        <v>1662367.84</v>
      </c>
      <c r="F45" s="38">
        <v>765922.08</v>
      </c>
      <c r="G45" s="38"/>
      <c r="H45" s="42">
        <f>ROUND(F45/$F$52*$G$52,2)-0.01</f>
        <v>116847.08</v>
      </c>
    </row>
    <row r="46" spans="1:8" ht="38.4" customHeight="1" x14ac:dyDescent="0.3">
      <c r="A46" s="20">
        <f t="shared" si="1"/>
        <v>37</v>
      </c>
      <c r="B46" s="21">
        <v>270088</v>
      </c>
      <c r="C46" s="21">
        <v>105</v>
      </c>
      <c r="D46" s="22" t="s">
        <v>38</v>
      </c>
      <c r="E46" s="36">
        <v>6176028.0800000001</v>
      </c>
      <c r="F46" s="38">
        <v>0</v>
      </c>
      <c r="G46" s="38"/>
      <c r="H46" s="42">
        <f t="shared" si="0"/>
        <v>0</v>
      </c>
    </row>
    <row r="47" spans="1:8" ht="30" customHeight="1" x14ac:dyDescent="0.3">
      <c r="A47" s="20">
        <f t="shared" si="1"/>
        <v>38</v>
      </c>
      <c r="B47" s="21">
        <v>270170</v>
      </c>
      <c r="C47" s="21">
        <v>106</v>
      </c>
      <c r="D47" s="22" t="s">
        <v>39</v>
      </c>
      <c r="E47" s="36">
        <v>4271906.2300000004</v>
      </c>
      <c r="F47" s="38">
        <v>0</v>
      </c>
      <c r="G47" s="38"/>
      <c r="H47" s="42">
        <f t="shared" si="0"/>
        <v>0</v>
      </c>
    </row>
    <row r="48" spans="1:8" ht="30.6" customHeight="1" x14ac:dyDescent="0.3">
      <c r="A48" s="20">
        <f t="shared" si="1"/>
        <v>39</v>
      </c>
      <c r="B48" s="21">
        <v>270171</v>
      </c>
      <c r="C48" s="21">
        <v>107</v>
      </c>
      <c r="D48" s="22" t="s">
        <v>40</v>
      </c>
      <c r="E48" s="36">
        <v>3498080.42</v>
      </c>
      <c r="F48" s="38">
        <v>0</v>
      </c>
      <c r="G48" s="38"/>
      <c r="H48" s="42">
        <f t="shared" si="0"/>
        <v>0</v>
      </c>
    </row>
    <row r="49" spans="1:378" ht="30" customHeight="1" x14ac:dyDescent="0.3">
      <c r="A49" s="20">
        <f t="shared" si="1"/>
        <v>40</v>
      </c>
      <c r="B49" s="21">
        <v>270095</v>
      </c>
      <c r="C49" s="21">
        <v>108</v>
      </c>
      <c r="D49" s="22" t="s">
        <v>41</v>
      </c>
      <c r="E49" s="36">
        <v>1092474.1000000001</v>
      </c>
      <c r="F49" s="38">
        <v>0</v>
      </c>
      <c r="G49" s="38"/>
      <c r="H49" s="42">
        <f t="shared" si="0"/>
        <v>0</v>
      </c>
    </row>
    <row r="50" spans="1:378" ht="22.2" customHeight="1" x14ac:dyDescent="0.3">
      <c r="A50" s="20">
        <f t="shared" si="1"/>
        <v>41</v>
      </c>
      <c r="B50" s="21">
        <v>270065</v>
      </c>
      <c r="C50" s="21">
        <v>109</v>
      </c>
      <c r="D50" s="22" t="s">
        <v>42</v>
      </c>
      <c r="E50" s="36">
        <v>1153853.03</v>
      </c>
      <c r="F50" s="38">
        <v>0</v>
      </c>
      <c r="G50" s="38"/>
      <c r="H50" s="42">
        <f t="shared" si="0"/>
        <v>0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</row>
    <row r="51" spans="1:378" ht="23.4" customHeight="1" thickBot="1" x14ac:dyDescent="0.35">
      <c r="A51" s="20">
        <f t="shared" si="1"/>
        <v>42</v>
      </c>
      <c r="B51" s="23">
        <v>270089</v>
      </c>
      <c r="C51" s="23">
        <v>110</v>
      </c>
      <c r="D51" s="24" t="s">
        <v>43</v>
      </c>
      <c r="E51" s="45">
        <v>4060399.01</v>
      </c>
      <c r="F51" s="46">
        <v>0</v>
      </c>
      <c r="G51" s="38"/>
      <c r="H51" s="42">
        <f t="shared" si="0"/>
        <v>0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</row>
    <row r="52" spans="1:378" s="8" customFormat="1" ht="24.6" customHeight="1" thickBot="1" x14ac:dyDescent="0.35">
      <c r="A52" s="25"/>
      <c r="B52" s="26"/>
      <c r="C52" s="27"/>
      <c r="D52" s="44" t="s">
        <v>44</v>
      </c>
      <c r="E52" s="47">
        <f>SUM(E10:E51)</f>
        <v>107579846.41000001</v>
      </c>
      <c r="F52" s="48">
        <f>SUM(F10:F51)</f>
        <v>93340118.960000023</v>
      </c>
      <c r="G52" s="33">
        <f>E52-F52</f>
        <v>14239727.449999988</v>
      </c>
      <c r="H52" s="33">
        <f>SUM(H10:H51)</f>
        <v>14239727.449999997</v>
      </c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28"/>
      <c r="EP52" s="28"/>
      <c r="EQ52" s="28"/>
      <c r="ER52" s="28"/>
      <c r="ES52" s="28"/>
      <c r="ET52" s="28"/>
      <c r="EU52" s="28"/>
      <c r="EV52" s="28"/>
      <c r="EW52" s="28"/>
      <c r="EX52" s="28"/>
      <c r="EY52" s="28"/>
      <c r="EZ52" s="28"/>
      <c r="FA52" s="28"/>
      <c r="FB52" s="28"/>
      <c r="FC52" s="28"/>
      <c r="FD52" s="28"/>
      <c r="FE52" s="28"/>
      <c r="FF52" s="28"/>
      <c r="FG52" s="28"/>
      <c r="FH52" s="28"/>
      <c r="FI52" s="28"/>
      <c r="FJ52" s="28"/>
      <c r="FK52" s="28"/>
      <c r="FL52" s="28"/>
      <c r="FM52" s="28"/>
      <c r="FN52" s="28"/>
      <c r="FO52" s="28"/>
      <c r="FP52" s="28"/>
      <c r="FQ52" s="28"/>
      <c r="FR52" s="28"/>
      <c r="FS52" s="28"/>
      <c r="FT52" s="28"/>
      <c r="FU52" s="28"/>
      <c r="FV52" s="28"/>
      <c r="FW52" s="28"/>
      <c r="FX52" s="28"/>
      <c r="FY52" s="28"/>
      <c r="FZ52" s="28"/>
      <c r="GA52" s="28"/>
      <c r="GB52" s="28"/>
      <c r="GC52" s="28"/>
      <c r="GD52" s="28"/>
      <c r="GE52" s="28"/>
      <c r="GF52" s="28"/>
      <c r="GG52" s="28"/>
      <c r="GH52" s="28"/>
      <c r="GI52" s="28"/>
      <c r="GJ52" s="28"/>
      <c r="GK52" s="28"/>
      <c r="GL52" s="28"/>
      <c r="GM52" s="28"/>
      <c r="GN52" s="28"/>
      <c r="GO52" s="28"/>
      <c r="GP52" s="28"/>
      <c r="GQ52" s="28"/>
      <c r="GR52" s="28"/>
      <c r="GS52" s="28"/>
      <c r="GT52" s="28"/>
      <c r="GU52" s="28"/>
      <c r="GV52" s="28"/>
      <c r="GW52" s="28"/>
      <c r="GX52" s="28"/>
      <c r="GY52" s="28"/>
      <c r="GZ52" s="28"/>
      <c r="HA52" s="28"/>
      <c r="HB52" s="28"/>
      <c r="HC52" s="28"/>
      <c r="HD52" s="28"/>
      <c r="HE52" s="28"/>
      <c r="HF52" s="28"/>
      <c r="HG52" s="28"/>
      <c r="HH52" s="28"/>
      <c r="HI52" s="28"/>
      <c r="HJ52" s="28"/>
      <c r="HK52" s="28"/>
      <c r="HL52" s="28"/>
      <c r="HM52" s="28"/>
      <c r="HN52" s="28"/>
      <c r="HO52" s="28"/>
      <c r="HP52" s="28"/>
      <c r="HQ52" s="28"/>
      <c r="HR52" s="28"/>
      <c r="HS52" s="28"/>
      <c r="HT52" s="28"/>
      <c r="HU52" s="28"/>
      <c r="HV52" s="28"/>
      <c r="HW52" s="28"/>
      <c r="HX52" s="28"/>
      <c r="HY52" s="28"/>
      <c r="HZ52" s="28"/>
      <c r="IA52" s="28"/>
      <c r="IB52" s="28"/>
      <c r="IC52" s="28"/>
      <c r="ID52" s="28"/>
      <c r="IE52" s="28"/>
      <c r="IF52" s="28"/>
      <c r="IG52" s="28"/>
      <c r="IH52" s="28"/>
      <c r="II52" s="28"/>
      <c r="IJ52" s="28"/>
      <c r="IK52" s="28"/>
      <c r="IL52" s="28"/>
      <c r="IM52" s="28"/>
      <c r="IN52" s="28"/>
      <c r="IO52" s="28"/>
      <c r="IP52" s="28"/>
      <c r="IQ52" s="28"/>
      <c r="IR52" s="28"/>
      <c r="IS52" s="28"/>
      <c r="IT52" s="28"/>
      <c r="IU52" s="28"/>
      <c r="IV52" s="28"/>
      <c r="IW52" s="28"/>
      <c r="IX52" s="28"/>
      <c r="IY52" s="28"/>
      <c r="IZ52" s="28"/>
      <c r="JA52" s="28"/>
      <c r="JB52" s="28"/>
      <c r="JC52" s="28"/>
      <c r="JD52" s="28"/>
      <c r="JE52" s="28"/>
      <c r="JF52" s="28"/>
      <c r="JG52" s="28"/>
      <c r="JH52" s="28"/>
      <c r="JI52" s="28"/>
      <c r="JJ52" s="28"/>
      <c r="JK52" s="28"/>
      <c r="JL52" s="28"/>
      <c r="JM52" s="28"/>
      <c r="JN52" s="28"/>
      <c r="JO52" s="28"/>
      <c r="JP52" s="28"/>
      <c r="JQ52" s="28"/>
      <c r="JR52" s="28"/>
      <c r="JS52" s="28"/>
      <c r="JT52" s="28"/>
      <c r="JU52" s="28"/>
      <c r="JV52" s="28"/>
      <c r="JW52" s="28"/>
      <c r="JX52" s="28"/>
      <c r="JY52" s="28"/>
      <c r="JZ52" s="28"/>
      <c r="KA52" s="28"/>
      <c r="KB52" s="28"/>
      <c r="KC52" s="28"/>
      <c r="KD52" s="28"/>
      <c r="KE52" s="28"/>
      <c r="KF52" s="28"/>
      <c r="KG52" s="28"/>
      <c r="KH52" s="28"/>
      <c r="KI52" s="28"/>
      <c r="KJ52" s="28"/>
      <c r="KK52" s="28"/>
      <c r="KL52" s="28"/>
      <c r="KM52" s="28"/>
      <c r="KN52" s="28"/>
      <c r="KO52" s="28"/>
      <c r="KP52" s="28"/>
      <c r="KQ52" s="28"/>
      <c r="KR52" s="28"/>
      <c r="KS52" s="28"/>
      <c r="KT52" s="28"/>
      <c r="KU52" s="28"/>
      <c r="KV52" s="28"/>
      <c r="KW52" s="28"/>
      <c r="KX52" s="28"/>
      <c r="KY52" s="28"/>
      <c r="KZ52" s="28"/>
      <c r="LA52" s="28"/>
      <c r="LB52" s="28"/>
      <c r="LC52" s="28"/>
      <c r="LD52" s="28"/>
      <c r="LE52" s="28"/>
      <c r="LF52" s="28"/>
      <c r="LG52" s="28"/>
      <c r="LH52" s="28"/>
      <c r="LI52" s="28"/>
      <c r="LJ52" s="28"/>
      <c r="LK52" s="28"/>
      <c r="LL52" s="28"/>
      <c r="LM52" s="28"/>
      <c r="LN52" s="28"/>
      <c r="LO52" s="28"/>
      <c r="LP52" s="28"/>
      <c r="LQ52" s="28"/>
      <c r="LR52" s="28"/>
      <c r="LS52" s="28"/>
      <c r="LT52" s="28"/>
      <c r="LU52" s="28"/>
      <c r="LV52" s="28"/>
      <c r="LW52" s="28"/>
      <c r="LX52" s="28"/>
      <c r="LY52" s="28"/>
      <c r="LZ52" s="28"/>
      <c r="MA52" s="28"/>
      <c r="MB52" s="28"/>
      <c r="MC52" s="28"/>
      <c r="MD52" s="28"/>
      <c r="ME52" s="28"/>
      <c r="MF52" s="28"/>
      <c r="MG52" s="28"/>
      <c r="MH52" s="28"/>
      <c r="MI52" s="28"/>
      <c r="MJ52" s="28"/>
      <c r="MK52" s="28"/>
      <c r="ML52" s="28"/>
      <c r="MM52" s="28"/>
      <c r="MN52" s="28"/>
      <c r="MO52" s="28"/>
      <c r="MP52" s="28"/>
      <c r="MQ52" s="28"/>
      <c r="MR52" s="28"/>
      <c r="MS52" s="28"/>
      <c r="MT52" s="28"/>
      <c r="MU52" s="28"/>
      <c r="MV52" s="28"/>
      <c r="MW52" s="28"/>
      <c r="MX52" s="28"/>
      <c r="MY52" s="28"/>
      <c r="MZ52" s="28"/>
      <c r="NA52" s="28"/>
      <c r="NB52" s="28"/>
      <c r="NC52" s="28"/>
      <c r="ND52" s="28"/>
      <c r="NE52" s="28"/>
      <c r="NF52" s="28"/>
      <c r="NG52" s="28"/>
      <c r="NH52" s="28"/>
      <c r="NI52" s="28"/>
      <c r="NJ52" s="28"/>
      <c r="NK52" s="28"/>
      <c r="NL52" s="28"/>
      <c r="NM52" s="28"/>
      <c r="NN52" s="28"/>
    </row>
    <row r="53" spans="1:378" ht="36.6" customHeight="1" x14ac:dyDescent="0.25">
      <c r="E53" s="31"/>
    </row>
    <row r="54" spans="1:378" ht="15.75" x14ac:dyDescent="0.25">
      <c r="E54" s="37"/>
    </row>
  </sheetData>
  <autoFilter ref="A9:E54"/>
  <mergeCells count="10">
    <mergeCell ref="A5:A8"/>
    <mergeCell ref="B5:B8"/>
    <mergeCell ref="D5:D8"/>
    <mergeCell ref="E5:H6"/>
    <mergeCell ref="E2:H2"/>
    <mergeCell ref="G7:G8"/>
    <mergeCell ref="E7:E8"/>
    <mergeCell ref="F7:F8"/>
    <mergeCell ref="H7:H8"/>
    <mergeCell ref="D3:H3"/>
  </mergeCells>
  <pageMargins left="0.82677165354330717" right="0.15748031496062992" top="0.59055118110236227" bottom="0.39370078740157483" header="0.23622047244094491" footer="0.19685039370078741"/>
  <pageSetup paperSize="9" scale="7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(12 мес )23</vt:lpstr>
      <vt:lpstr>'таблица (12 мес )23'!Заголовки_для_печати</vt:lpstr>
      <vt:lpstr>'таблица (12 мес )23'!Область_печати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2023-12-27T07:38:24Z</cp:lastPrinted>
  <dcterms:created xsi:type="dcterms:W3CDTF">2022-12-12T01:13:03Z</dcterms:created>
  <dcterms:modified xsi:type="dcterms:W3CDTF">2024-01-12T00:14:45Z</dcterms:modified>
</cp:coreProperties>
</file>